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115" windowHeight="7890"/>
  </bookViews>
  <sheets>
    <sheet name="CSAD Expenses" sheetId="1" r:id="rId1"/>
    <sheet name="CSAD 2014" sheetId="3" r:id="rId2"/>
    <sheet name="Trust 2014" sheetId="5" r:id="rId3"/>
  </sheets>
  <calcPr calcId="145621"/>
</workbook>
</file>

<file path=xl/calcChain.xml><?xml version="1.0" encoding="utf-8"?>
<calcChain xmlns="http://schemas.openxmlformats.org/spreadsheetml/2006/main">
  <c r="G8" i="5" l="1"/>
  <c r="G4" i="5"/>
  <c r="E32" i="3" l="1"/>
  <c r="F8" i="5" l="1"/>
  <c r="G19" i="1" l="1"/>
  <c r="G5" i="5" l="1"/>
  <c r="G6" i="5" s="1"/>
  <c r="I32" i="3" l="1"/>
  <c r="F19" i="1" l="1"/>
  <c r="C13" i="1" l="1"/>
  <c r="D13" i="1"/>
  <c r="B13" i="1"/>
  <c r="C19" i="1" l="1"/>
  <c r="D19" i="1"/>
  <c r="B19" i="1"/>
  <c r="K4" i="3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</calcChain>
</file>

<file path=xl/comments1.xml><?xml version="1.0" encoding="utf-8"?>
<comments xmlns="http://schemas.openxmlformats.org/spreadsheetml/2006/main">
  <authors>
    <author>rb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rb:</t>
        </r>
        <r>
          <rPr>
            <sz val="9"/>
            <color indexed="81"/>
            <rFont val="Tahoma"/>
            <family val="2"/>
          </rPr>
          <t xml:space="preserve">
transferred $500 from keynote to food
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rb:</t>
        </r>
        <r>
          <rPr>
            <sz val="9"/>
            <color indexed="81"/>
            <rFont val="Tahoma"/>
            <charset val="1"/>
          </rPr>
          <t xml:space="preserve">
$50 - Ceramics Supplies
$150 - Zumba Instruction
$40.87 - Space Lounge Supplies
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rb:</t>
        </r>
        <r>
          <rPr>
            <sz val="9"/>
            <color indexed="81"/>
            <rFont val="Tahoma"/>
            <charset val="1"/>
          </rPr>
          <t xml:space="preserve">
$50 - Astronomy Workshop
$100 - Ceramics Workshop
$16.50 - Employee Benefits
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rb:</t>
        </r>
        <r>
          <rPr>
            <sz val="9"/>
            <color indexed="81"/>
            <rFont val="Tahoma"/>
            <charset val="1"/>
          </rPr>
          <t xml:space="preserve">
Grossmont College Music Department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rb:</t>
        </r>
        <r>
          <rPr>
            <sz val="9"/>
            <color indexed="81"/>
            <rFont val="Tahoma"/>
            <family val="2"/>
          </rPr>
          <t xml:space="preserve">
transferred budget for Keynote to food at $500
1/24/14 - $43 CSAD organizational meeting pizza
3/13 - Cupid's Catering - Breakfast &amp; Lunch $3,052
3/14 - Sugar Memories - Moonpies $112.55
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rb:</t>
        </r>
        <r>
          <rPr>
            <sz val="9"/>
            <color indexed="81"/>
            <rFont val="Tahoma"/>
            <charset val="1"/>
          </rPr>
          <t xml:space="preserve">
$25.50 - CS/CSEA cards
$136.00 - Programs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rb:</t>
        </r>
        <r>
          <rPr>
            <sz val="9"/>
            <color indexed="81"/>
            <rFont val="Tahoma"/>
            <charset val="1"/>
          </rPr>
          <t xml:space="preserve">
$500 donated by AFT
$266.07 - Target
$388.81 - Smart &amp; Final
$37.01 - Eddie's Photograph printing
</t>
        </r>
      </text>
    </comment>
  </commentList>
</comments>
</file>

<file path=xl/comments2.xml><?xml version="1.0" encoding="utf-8"?>
<comments xmlns="http://schemas.openxmlformats.org/spreadsheetml/2006/main">
  <authors>
    <author>rb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rb:</t>
        </r>
        <r>
          <rPr>
            <sz val="9"/>
            <color indexed="81"/>
            <rFont val="Tahoma"/>
            <charset val="1"/>
          </rPr>
          <t xml:space="preserve">
 $900 emcumbrance has been stuck there since 2013 CSAD. Received invoice for $650 (C11998), so when the encubrance is cleared that will increase our available balance by $250.
</t>
        </r>
      </text>
    </comment>
  </commentList>
</comments>
</file>

<file path=xl/sharedStrings.xml><?xml version="1.0" encoding="utf-8"?>
<sst xmlns="http://schemas.openxmlformats.org/spreadsheetml/2006/main" count="237" uniqueCount="116">
  <si>
    <t>Presenters</t>
  </si>
  <si>
    <t>Keynote</t>
  </si>
  <si>
    <t>Employees</t>
  </si>
  <si>
    <t>Food</t>
  </si>
  <si>
    <t>Breakfast</t>
  </si>
  <si>
    <t>Lunch</t>
  </si>
  <si>
    <t>Dessert</t>
  </si>
  <si>
    <t>Supplies</t>
  </si>
  <si>
    <t>Music</t>
  </si>
  <si>
    <t>Total</t>
  </si>
  <si>
    <t>Workshops</t>
  </si>
  <si>
    <t>Kasi Althaus</t>
  </si>
  <si>
    <t>Yvette Macy</t>
  </si>
  <si>
    <t>Check Request</t>
  </si>
  <si>
    <t>Object Code</t>
  </si>
  <si>
    <t>Amount</t>
  </si>
  <si>
    <t>Current Balance</t>
  </si>
  <si>
    <t>Description</t>
  </si>
  <si>
    <t>Date</t>
  </si>
  <si>
    <t>Transaction Type</t>
  </si>
  <si>
    <t>Quick $</t>
  </si>
  <si>
    <t>Payee</t>
  </si>
  <si>
    <t>Laura Gordon</t>
  </si>
  <si>
    <t>Beginning Balance CSAD</t>
  </si>
  <si>
    <t>Beginning Balance Trust Fund</t>
  </si>
  <si>
    <t>Meal for CSAD Organizational Meeting</t>
  </si>
  <si>
    <t>2014 Budget</t>
  </si>
  <si>
    <t>2013-14 Classified Senate Trust Fund - Account #7117600</t>
  </si>
  <si>
    <t>Breakfast and lunch for CSAD</t>
  </si>
  <si>
    <t>Cupid's Catering</t>
  </si>
  <si>
    <t>PR14.2741</t>
  </si>
  <si>
    <t>4310 to 4410</t>
  </si>
  <si>
    <t>Transfer</t>
  </si>
  <si>
    <t>Transfer $95 from 4310 to 4410 to cover PR14.2741</t>
  </si>
  <si>
    <t>AFT donation for CSAD raffle prize</t>
  </si>
  <si>
    <t>Deposit</t>
  </si>
  <si>
    <t>CS Trust</t>
  </si>
  <si>
    <t>Moonpies</t>
  </si>
  <si>
    <t>Sugar Memories, LLC</t>
  </si>
  <si>
    <t>Credit Card</t>
  </si>
  <si>
    <t>Transfer $50 from 4013 to 1379402-4310 to pay for ceramics workshop supplies</t>
  </si>
  <si>
    <t>GC Art Department</t>
  </si>
  <si>
    <t>Paint and supplies to decorate plant pots</t>
  </si>
  <si>
    <t>Michaels Stores</t>
  </si>
  <si>
    <t>2013 CSAD Keynote and workshops</t>
  </si>
  <si>
    <t>CCC Classified Senate</t>
  </si>
  <si>
    <t>Clear Encumbrance</t>
  </si>
  <si>
    <t>2014 CSAD space lounge supplies</t>
  </si>
  <si>
    <t>Transaction #</t>
  </si>
  <si>
    <t>Q09982</t>
  </si>
  <si>
    <t>C12701</t>
  </si>
  <si>
    <t>14023 2014 0</t>
  </si>
  <si>
    <t>14.4 AX</t>
  </si>
  <si>
    <t>C11998</t>
  </si>
  <si>
    <t>Eddie's photography printing costs</t>
  </si>
  <si>
    <t>Eddie Vasquez</t>
  </si>
  <si>
    <t>Dollar Tree Stores</t>
  </si>
  <si>
    <t>2014 CSAD pens and name tags</t>
  </si>
  <si>
    <t>2014 CSAD Supplies</t>
  </si>
  <si>
    <t>Office Depot</t>
  </si>
  <si>
    <t>2014 CSAD water, candy, raffle prizes</t>
  </si>
  <si>
    <t>Smart &amp; Final</t>
  </si>
  <si>
    <t>2014 CSAD raffle prizes</t>
  </si>
  <si>
    <t>Target</t>
  </si>
  <si>
    <t>Carter, Brian</t>
  </si>
  <si>
    <t>LDISTM10</t>
  </si>
  <si>
    <t>Irwin, Jeff</t>
  </si>
  <si>
    <t>2014 CSAD ceramics workshop</t>
  </si>
  <si>
    <t>2014 CSAD astronomy workshop</t>
  </si>
  <si>
    <t>Overload pay</t>
  </si>
  <si>
    <t>2014 CSAD workshop overload benefits</t>
  </si>
  <si>
    <t>Carter &amp; Irwin</t>
  </si>
  <si>
    <t>Employee Benefits</t>
  </si>
  <si>
    <t>EBS 4/14 UU</t>
  </si>
  <si>
    <t>Q10069</t>
  </si>
  <si>
    <t>5120 to 1435</t>
  </si>
  <si>
    <t>Transfer $500 from 5120 to 1435 to cover faculty workshops</t>
  </si>
  <si>
    <t>Transfer $100 from 5120 to 3850 to cover faculty workshops benefits</t>
  </si>
  <si>
    <t>5120 to 3850</t>
  </si>
  <si>
    <t>Supplies for CS Meet and Greet on May 7</t>
  </si>
  <si>
    <t>Linda Daley</t>
  </si>
  <si>
    <t>CSAD 1215208</t>
  </si>
  <si>
    <t>Transfer $500 that AFT donated for this purpose from Trust fund into CSAD for raffle prize purchases</t>
  </si>
  <si>
    <t>Check Request from Trust Account deposited in this account</t>
  </si>
  <si>
    <t>Transfer $500 from CSAD to GC Music Department for CSAD entertainment</t>
  </si>
  <si>
    <t>GC Music Department</t>
  </si>
  <si>
    <t>Expenditure Transfers-Recharges</t>
  </si>
  <si>
    <t>1215208-4399</t>
  </si>
  <si>
    <t>2 hours of Zumba Instruction for CSAD</t>
  </si>
  <si>
    <t>Sydel V. Charlier</t>
  </si>
  <si>
    <t>Q10074</t>
  </si>
  <si>
    <t>Q10073</t>
  </si>
  <si>
    <t>Balloons for CSAD</t>
  </si>
  <si>
    <t>Meet &amp; Greet supplies</t>
  </si>
  <si>
    <t>2014 Actual</t>
  </si>
  <si>
    <t>Printing of CSEA/Classified senate description cards</t>
  </si>
  <si>
    <t>Grossmont Printing</t>
  </si>
  <si>
    <t>Category</t>
  </si>
  <si>
    <t>Prizes</t>
  </si>
  <si>
    <t>Entertainment</t>
  </si>
  <si>
    <t>Printing</t>
  </si>
  <si>
    <t>2013-14 Classified Staff Appreciation Day Account #1215208 Transactions</t>
  </si>
  <si>
    <t>y</t>
  </si>
  <si>
    <t>n</t>
  </si>
  <si>
    <t>CSAD 2014?</t>
  </si>
  <si>
    <t>Worskhop - Employee</t>
  </si>
  <si>
    <t>Printing of CSAD Programs</t>
  </si>
  <si>
    <t>In IFAS?</t>
  </si>
  <si>
    <t>Food for Classified Senate Retreat on 9/20/13</t>
  </si>
  <si>
    <t>P14.0687</t>
  </si>
  <si>
    <t>Transfer $500 AFT donation to CSAD account</t>
  </si>
  <si>
    <t>Food for CS Meet and Greet on May 7</t>
  </si>
  <si>
    <t>Q10109</t>
  </si>
  <si>
    <t>14.6H</t>
  </si>
  <si>
    <t>Q10110</t>
  </si>
  <si>
    <t>CSAD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</si>
</sst>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1" applyNumberFormat="1" applyFont="1" applyAlignment="1">
      <alignment horizontal="right" vertical="center" wrapText="1"/>
    </xf>
    <xf numFmtId="43" fontId="1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43" fontId="4" fillId="0" borderId="0" xfId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43" fontId="0" fillId="0" borderId="0" xfId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4" fontId="4" fillId="0" borderId="0" xfId="1" applyNumberFormat="1" applyFont="1" applyAlignment="1">
      <alignment horizontal="left" vertical="top" wrapText="1"/>
    </xf>
    <xf numFmtId="4" fontId="0" fillId="0" borderId="0" xfId="1" applyNumberFormat="1" applyFont="1" applyAlignment="1">
      <alignment vertical="top" wrapText="1"/>
    </xf>
    <xf numFmtId="4" fontId="9" fillId="0" borderId="0" xfId="1" applyNumberFormat="1" applyFont="1" applyAlignment="1">
      <alignment vertical="top" wrapText="1"/>
    </xf>
    <xf numFmtId="3" fontId="2" fillId="0" borderId="0" xfId="1" applyNumberFormat="1" applyFont="1" applyAlignment="1">
      <alignment horizontal="right" vertical="center"/>
    </xf>
    <xf numFmtId="3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3" fontId="1" fillId="0" borderId="0" xfId="1" applyNumberFormat="1" applyFont="1" applyAlignment="1">
      <alignment vertical="center"/>
    </xf>
    <xf numFmtId="4" fontId="4" fillId="0" borderId="0" xfId="0" applyNumberFormat="1" applyFont="1" applyAlignment="1">
      <alignment vertical="top" wrapText="1"/>
    </xf>
    <xf numFmtId="43" fontId="4" fillId="0" borderId="0" xfId="0" applyNumberFormat="1" applyFont="1" applyAlignment="1">
      <alignment vertical="top" wrapText="1"/>
    </xf>
    <xf numFmtId="2" fontId="4" fillId="0" borderId="0" xfId="1" applyNumberFormat="1" applyFont="1" applyAlignment="1">
      <alignment horizontal="left" vertical="top" wrapText="1"/>
    </xf>
    <xf numFmtId="2" fontId="0" fillId="0" borderId="0" xfId="1" applyNumberFormat="1" applyFont="1" applyAlignment="1">
      <alignment vertical="top" wrapText="1"/>
    </xf>
    <xf numFmtId="2" fontId="9" fillId="0" borderId="0" xfId="1" applyNumberFormat="1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/>
    </xf>
    <xf numFmtId="164" fontId="1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left" vertical="top" wrapText="1"/>
    </xf>
    <xf numFmtId="164" fontId="1" fillId="0" borderId="0" xfId="1" applyNumberFormat="1" applyFont="1" applyAlignment="1"/>
    <xf numFmtId="164" fontId="2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m/dd/yy;@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vertical="top" textRotation="0" wrapText="1" justifyLastLine="0" shrinkToFit="0" readingOrder="0"/>
    </dxf>
    <dxf>
      <alignment vertical="top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numFmt numFmtId="19" formatCode="m/d/yyyy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vertical="top" textRotation="0" wrapText="1" indent="0" justifyLastLine="0" shrinkToFit="0" readingOrder="0"/>
    </dxf>
    <dxf>
      <font>
        <b/>
      </font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justifyLastLine="0" shrinkToFit="0" readingOrder="0"/>
    </dxf>
    <dxf>
      <numFmt numFmtId="165" formatCode="mm/dd/yy;@"/>
      <alignment horizontal="left" vertical="top" textRotation="0" wrapText="1" indent="0" justifyLastLine="0" shrinkToFit="0" readingOrder="0"/>
    </dxf>
    <dxf>
      <font>
        <b/>
      </font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2" totalsRowCount="1" headerRowDxfId="41" dataDxfId="40" totalsRowDxfId="39" headerRowCellStyle="Comma" dataCellStyle="Comma">
  <autoFilter ref="A2:K31"/>
  <sortState ref="A3:H18">
    <sortCondition ref="A2:A18"/>
  </sortState>
  <tableColumns count="11">
    <tableColumn id="1" name="Date" totalsRowLabel="Total" dataDxfId="38" totalsRowDxfId="10"/>
    <tableColumn id="2" name="Description" dataDxfId="37" totalsRowDxfId="9"/>
    <tableColumn id="3" name="Payee" dataDxfId="36" totalsRowDxfId="8"/>
    <tableColumn id="10" name="CSAD 2014?" dataDxfId="35" totalsRowDxfId="7"/>
    <tableColumn id="8" name="Category" totalsRowFunction="count" dataDxfId="34" totalsRowDxfId="6"/>
    <tableColumn id="5" name="Object Code" dataDxfId="33" totalsRowDxfId="5"/>
    <tableColumn id="6" name="Transaction Type" dataDxfId="13" totalsRowDxfId="4"/>
    <tableColumn id="4" name="Transaction #" dataDxfId="11" totalsRowDxfId="3"/>
    <tableColumn id="7" name="Amount" totalsRowFunction="sum" dataDxfId="12" totalsRowDxfId="2" dataCellStyle="Comma"/>
    <tableColumn id="12" name="In IFAS?" dataDxfId="32" totalsRowDxfId="1" dataCellStyle="Comma"/>
    <tableColumn id="9" name="Current Balance" dataDxfId="31" totalsRowDxfId="0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G8" totalsRowCount="1" headerRowDxfId="25" dataDxfId="23" totalsRowDxfId="24" headerRowCellStyle="Comma" dataCellStyle="Comma">
  <autoFilter ref="A2:G7"/>
  <tableColumns count="7">
    <tableColumn id="1" name="Date" totalsRowLabel="Total" dataDxfId="21" totalsRowDxfId="20"/>
    <tableColumn id="2" name="Description" dataDxfId="22" totalsRowDxfId="19"/>
    <tableColumn id="3" name="Payee" dataDxfId="30" totalsRowDxfId="18"/>
    <tableColumn id="5" name="Object Code" dataDxfId="29" totalsRowDxfId="17"/>
    <tableColumn id="6" name="Transaction Type" dataDxfId="28" totalsRowDxfId="16"/>
    <tableColumn id="7" name="Amount" totalsRowFunction="sum" dataDxfId="27" totalsRowDxfId="15" dataCellStyle="Comma"/>
    <tableColumn id="9" name="Current Balance" totalsRowFunction="custom" dataDxfId="26" totalsRowDxfId="14" dataCellStyle="Comma">
      <totalsRowFormula>G3+F8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4" zoomScaleNormal="100" workbookViewId="0">
      <selection activeCell="B18" sqref="B18"/>
    </sheetView>
  </sheetViews>
  <sheetFormatPr defaultColWidth="9.140625" defaultRowHeight="18.75" x14ac:dyDescent="0.3"/>
  <cols>
    <col min="1" max="1" width="19.140625" style="2" bestFit="1" customWidth="1"/>
    <col min="2" max="4" width="9.42578125" style="7" bestFit="1" customWidth="1"/>
    <col min="5" max="5" width="13" style="6" bestFit="1" customWidth="1"/>
    <col min="6" max="6" width="17.7109375" style="36" bestFit="1" customWidth="1"/>
    <col min="7" max="7" width="15" style="22" bestFit="1" customWidth="1"/>
    <col min="8" max="16384" width="9.140625" style="2"/>
  </cols>
  <sheetData>
    <row r="1" spans="1:7" ht="28.5" x14ac:dyDescent="0.45">
      <c r="A1" s="31" t="s">
        <v>115</v>
      </c>
      <c r="B1" s="31"/>
      <c r="C1" s="31"/>
      <c r="D1" s="31"/>
      <c r="E1" s="31"/>
      <c r="F1" s="31"/>
      <c r="G1" s="31"/>
    </row>
    <row r="2" spans="1:7" s="3" customFormat="1" x14ac:dyDescent="0.25">
      <c r="B2" s="4">
        <v>2010</v>
      </c>
      <c r="C2" s="4">
        <v>2011</v>
      </c>
      <c r="D2" s="4">
        <v>2012</v>
      </c>
      <c r="E2" s="5">
        <v>2013</v>
      </c>
      <c r="F2" s="37" t="s">
        <v>26</v>
      </c>
      <c r="G2" s="21" t="s">
        <v>94</v>
      </c>
    </row>
    <row r="3" spans="1:7" x14ac:dyDescent="0.3">
      <c r="A3" s="1" t="s">
        <v>0</v>
      </c>
      <c r="B3" s="23"/>
      <c r="C3" s="23"/>
      <c r="D3" s="23"/>
      <c r="E3" s="23"/>
    </row>
    <row r="4" spans="1:7" x14ac:dyDescent="0.3">
      <c r="A4" s="2" t="s">
        <v>1</v>
      </c>
      <c r="B4" s="23">
        <v>500</v>
      </c>
      <c r="C4" s="23">
        <v>500</v>
      </c>
      <c r="D4" s="23"/>
      <c r="E4" s="23">
        <v>500</v>
      </c>
      <c r="F4" s="36">
        <v>500</v>
      </c>
      <c r="G4" s="22">
        <v>0</v>
      </c>
    </row>
    <row r="5" spans="1:7" x14ac:dyDescent="0.3">
      <c r="A5" s="2" t="s">
        <v>10</v>
      </c>
      <c r="B5" s="23">
        <v>375</v>
      </c>
      <c r="C5" s="23">
        <v>525</v>
      </c>
      <c r="D5" s="23">
        <v>600</v>
      </c>
      <c r="E5" s="32">
        <v>800</v>
      </c>
      <c r="F5" s="36">
        <v>400</v>
      </c>
      <c r="G5" s="24">
        <v>240.87</v>
      </c>
    </row>
    <row r="6" spans="1:7" x14ac:dyDescent="0.3">
      <c r="A6" s="2" t="s">
        <v>2</v>
      </c>
      <c r="B6" s="23">
        <v>444.64</v>
      </c>
      <c r="C6" s="23">
        <v>345.57</v>
      </c>
      <c r="D6" s="23">
        <v>188.7</v>
      </c>
      <c r="E6" s="32"/>
      <c r="F6" s="36">
        <v>400</v>
      </c>
      <c r="G6" s="24">
        <v>166.5</v>
      </c>
    </row>
    <row r="7" spans="1:7" x14ac:dyDescent="0.3">
      <c r="A7" s="2" t="s">
        <v>8</v>
      </c>
      <c r="B7" s="23">
        <v>450</v>
      </c>
      <c r="C7" s="23">
        <v>300</v>
      </c>
      <c r="D7" s="23"/>
      <c r="E7" s="23"/>
      <c r="F7" s="36">
        <v>500</v>
      </c>
      <c r="G7" s="22">
        <v>500</v>
      </c>
    </row>
    <row r="8" spans="1:7" x14ac:dyDescent="0.3">
      <c r="B8" s="23"/>
      <c r="C8" s="23"/>
      <c r="D8" s="23"/>
      <c r="E8" s="23"/>
    </row>
    <row r="9" spans="1:7" x14ac:dyDescent="0.3">
      <c r="A9" s="1" t="s">
        <v>3</v>
      </c>
      <c r="B9" s="23"/>
      <c r="C9" s="23"/>
      <c r="D9" s="23"/>
      <c r="E9" s="23"/>
    </row>
    <row r="10" spans="1:7" x14ac:dyDescent="0.3">
      <c r="A10" s="2" t="s">
        <v>4</v>
      </c>
      <c r="B10" s="32">
        <v>1224.6300000000001</v>
      </c>
      <c r="C10" s="23">
        <v>991.8</v>
      </c>
      <c r="D10" s="23">
        <v>744.92</v>
      </c>
      <c r="E10" s="23"/>
    </row>
    <row r="11" spans="1:7" x14ac:dyDescent="0.3">
      <c r="A11" s="2" t="s">
        <v>5</v>
      </c>
      <c r="B11" s="32"/>
      <c r="C11" s="23">
        <v>1300.1099999999999</v>
      </c>
      <c r="D11" s="23">
        <v>1302.83</v>
      </c>
      <c r="E11" s="23"/>
    </row>
    <row r="12" spans="1:7" x14ac:dyDescent="0.3">
      <c r="A12" s="2" t="s">
        <v>6</v>
      </c>
      <c r="B12" s="23">
        <v>101.94</v>
      </c>
      <c r="C12" s="23"/>
      <c r="D12" s="23">
        <v>266.14</v>
      </c>
      <c r="E12" s="23"/>
    </row>
    <row r="13" spans="1:7" ht="18.600000000000001" customHeight="1" x14ac:dyDescent="0.3">
      <c r="A13" s="2" t="s">
        <v>9</v>
      </c>
      <c r="B13" s="23">
        <f>SUM(B10:B12)</f>
        <v>1326.5700000000002</v>
      </c>
      <c r="C13" s="23">
        <f t="shared" ref="C13:D13" si="0">SUM(C10:C12)</f>
        <v>2291.91</v>
      </c>
      <c r="D13" s="23">
        <f t="shared" si="0"/>
        <v>2313.89</v>
      </c>
      <c r="E13" s="23">
        <v>2500</v>
      </c>
      <c r="F13" s="36">
        <v>2700</v>
      </c>
      <c r="G13" s="22">
        <v>3208</v>
      </c>
    </row>
    <row r="14" spans="1:7" x14ac:dyDescent="0.3">
      <c r="B14" s="23"/>
      <c r="C14" s="23"/>
      <c r="D14" s="23"/>
      <c r="E14" s="23"/>
    </row>
    <row r="15" spans="1:7" x14ac:dyDescent="0.3">
      <c r="A15" s="1" t="s">
        <v>100</v>
      </c>
      <c r="B15" s="23"/>
      <c r="C15" s="23"/>
      <c r="D15" s="23"/>
      <c r="E15" s="23"/>
      <c r="G15" s="22">
        <v>162</v>
      </c>
    </row>
    <row r="16" spans="1:7" x14ac:dyDescent="0.3">
      <c r="A16" s="1" t="s">
        <v>7</v>
      </c>
      <c r="B16" s="23">
        <v>571.34</v>
      </c>
      <c r="C16" s="23">
        <v>975.46</v>
      </c>
      <c r="D16" s="23">
        <v>245.83</v>
      </c>
      <c r="E16" s="23"/>
      <c r="F16" s="36">
        <v>500</v>
      </c>
      <c r="G16" s="22">
        <v>261</v>
      </c>
    </row>
    <row r="17" spans="1:7" x14ac:dyDescent="0.3">
      <c r="A17" s="1" t="s">
        <v>98</v>
      </c>
      <c r="B17" s="23"/>
      <c r="C17" s="23"/>
      <c r="D17" s="23"/>
      <c r="E17" s="23"/>
      <c r="G17" s="22">
        <v>192</v>
      </c>
    </row>
    <row r="18" spans="1:7" x14ac:dyDescent="0.3">
      <c r="B18" s="23"/>
      <c r="C18" s="23"/>
      <c r="D18" s="23"/>
      <c r="E18" s="23"/>
    </row>
    <row r="19" spans="1:7" x14ac:dyDescent="0.3">
      <c r="A19" s="1" t="s">
        <v>9</v>
      </c>
      <c r="B19" s="23">
        <f>SUM(B4:B16)</f>
        <v>4994.1200000000008</v>
      </c>
      <c r="C19" s="23">
        <f t="shared" ref="C19:D19" si="1">SUM(C4:C16)</f>
        <v>7229.8499999999995</v>
      </c>
      <c r="D19" s="23">
        <f t="shared" si="1"/>
        <v>5662.3099999999995</v>
      </c>
      <c r="E19" s="23">
        <v>5437.84</v>
      </c>
      <c r="F19" s="36">
        <f>SUM(F4:F18)</f>
        <v>5000</v>
      </c>
      <c r="G19" s="22">
        <f>SUM(G4:G18)</f>
        <v>4730.37</v>
      </c>
    </row>
    <row r="20" spans="1:7" x14ac:dyDescent="0.3">
      <c r="B20" s="6"/>
      <c r="C20" s="6"/>
      <c r="D20" s="6"/>
    </row>
    <row r="21" spans="1:7" x14ac:dyDescent="0.3">
      <c r="B21" s="6"/>
      <c r="C21" s="6"/>
      <c r="D21" s="6"/>
    </row>
    <row r="22" spans="1:7" x14ac:dyDescent="0.3">
      <c r="B22" s="6"/>
      <c r="C22" s="6"/>
      <c r="D22" s="6"/>
    </row>
    <row r="23" spans="1:7" x14ac:dyDescent="0.3">
      <c r="B23" s="6"/>
      <c r="C23" s="6"/>
      <c r="D23" s="6"/>
    </row>
    <row r="24" spans="1:7" x14ac:dyDescent="0.3">
      <c r="B24" s="6"/>
      <c r="C24" s="6"/>
      <c r="D24" s="6"/>
    </row>
    <row r="25" spans="1:7" x14ac:dyDescent="0.3">
      <c r="B25" s="6"/>
      <c r="C25" s="6"/>
      <c r="D25" s="6"/>
    </row>
    <row r="26" spans="1:7" x14ac:dyDescent="0.3">
      <c r="B26" s="6"/>
      <c r="C26" s="6"/>
      <c r="D26" s="6"/>
    </row>
    <row r="27" spans="1:7" x14ac:dyDescent="0.3">
      <c r="B27" s="6"/>
      <c r="C27" s="6"/>
      <c r="D27" s="6"/>
    </row>
    <row r="28" spans="1:7" x14ac:dyDescent="0.3">
      <c r="B28" s="6"/>
      <c r="C28" s="6"/>
      <c r="D28" s="6"/>
    </row>
    <row r="29" spans="1:7" x14ac:dyDescent="0.3">
      <c r="B29" s="6"/>
      <c r="C29" s="6"/>
      <c r="D29" s="6"/>
    </row>
    <row r="30" spans="1:7" x14ac:dyDescent="0.3">
      <c r="C30" s="6"/>
      <c r="D30" s="6"/>
    </row>
    <row r="31" spans="1:7" x14ac:dyDescent="0.3">
      <c r="C31" s="6"/>
      <c r="D31" s="6"/>
    </row>
    <row r="32" spans="1:7" x14ac:dyDescent="0.3">
      <c r="D32" s="6"/>
    </row>
    <row r="33" spans="4:4" x14ac:dyDescent="0.3">
      <c r="D33" s="6"/>
    </row>
    <row r="34" spans="4:4" x14ac:dyDescent="0.3">
      <c r="D34" s="6"/>
    </row>
    <row r="35" spans="4:4" x14ac:dyDescent="0.3">
      <c r="D35" s="6"/>
    </row>
  </sheetData>
  <mergeCells count="3">
    <mergeCell ref="A1:G1"/>
    <mergeCell ref="B10:B11"/>
    <mergeCell ref="E5:E6"/>
  </mergeCells>
  <printOptions horizontalCentered="1" gridLines="1"/>
  <pageMargins left="0.7" right="0.7" top="0.75" bottom="0.75" header="0.3" footer="0.3"/>
  <pageSetup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pane ySplit="2" topLeftCell="A3" activePane="bottomLeft" state="frozen"/>
      <selection pane="bottomLeft" activeCell="J30" sqref="J30"/>
    </sheetView>
  </sheetViews>
  <sheetFormatPr defaultRowHeight="15" x14ac:dyDescent="0.25"/>
  <cols>
    <col min="1" max="1" width="9.7109375" style="17" bestFit="1" customWidth="1"/>
    <col min="2" max="2" width="47.42578125" style="11" customWidth="1"/>
    <col min="3" max="3" width="21.140625" style="11" customWidth="1"/>
    <col min="4" max="4" width="8.5703125" style="11" customWidth="1"/>
    <col min="5" max="5" width="14" style="11" bestFit="1" customWidth="1"/>
    <col min="6" max="6" width="14.140625" style="12" bestFit="1" customWidth="1"/>
    <col min="7" max="7" width="18.28515625" style="8" bestFit="1" customWidth="1"/>
    <col min="8" max="8" width="14.85546875" style="12" bestFit="1" customWidth="1"/>
    <col min="9" max="9" width="10.85546875" style="19" bestFit="1" customWidth="1"/>
    <col min="10" max="10" width="10.85546875" style="19" customWidth="1"/>
    <col min="11" max="11" width="12.28515625" style="13" customWidth="1"/>
    <col min="12" max="16384" width="9.140625" style="8"/>
  </cols>
  <sheetData>
    <row r="1" spans="1:11" ht="31.5" customHeight="1" x14ac:dyDescent="0.25">
      <c r="A1" s="33" t="s">
        <v>101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9" customFormat="1" ht="33.75" customHeight="1" x14ac:dyDescent="0.25">
      <c r="A2" s="16" t="s">
        <v>18</v>
      </c>
      <c r="B2" s="9" t="s">
        <v>17</v>
      </c>
      <c r="C2" s="9" t="s">
        <v>21</v>
      </c>
      <c r="D2" s="9" t="s">
        <v>104</v>
      </c>
      <c r="E2" s="9" t="s">
        <v>97</v>
      </c>
      <c r="F2" s="9" t="s">
        <v>14</v>
      </c>
      <c r="G2" s="9" t="s">
        <v>19</v>
      </c>
      <c r="H2" s="9" t="s">
        <v>48</v>
      </c>
      <c r="I2" s="18" t="s">
        <v>15</v>
      </c>
      <c r="J2" s="18" t="s">
        <v>107</v>
      </c>
      <c r="K2" s="10" t="s">
        <v>16</v>
      </c>
    </row>
    <row r="3" spans="1:11" x14ac:dyDescent="0.25">
      <c r="A3" s="17">
        <v>41640</v>
      </c>
      <c r="B3" s="11" t="s">
        <v>23</v>
      </c>
      <c r="D3" s="11" t="s">
        <v>103</v>
      </c>
      <c r="J3" s="19" t="s">
        <v>102</v>
      </c>
      <c r="K3" s="13">
        <v>8726</v>
      </c>
    </row>
    <row r="4" spans="1:11" x14ac:dyDescent="0.25">
      <c r="A4" s="17">
        <v>41662</v>
      </c>
      <c r="B4" s="11" t="s">
        <v>25</v>
      </c>
      <c r="C4" s="11" t="s">
        <v>22</v>
      </c>
      <c r="D4" s="11" t="s">
        <v>102</v>
      </c>
      <c r="E4" s="11" t="s">
        <v>3</v>
      </c>
      <c r="F4" s="12">
        <v>4410</v>
      </c>
      <c r="G4" s="8" t="s">
        <v>20</v>
      </c>
      <c r="H4" s="12" t="s">
        <v>49</v>
      </c>
      <c r="I4" s="19">
        <v>-43.13</v>
      </c>
      <c r="J4" s="19" t="s">
        <v>102</v>
      </c>
      <c r="K4" s="13">
        <f>K3+I4</f>
        <v>8682.8700000000008</v>
      </c>
    </row>
    <row r="5" spans="1:11" x14ac:dyDescent="0.25">
      <c r="A5" s="17">
        <v>41711</v>
      </c>
      <c r="B5" s="11" t="s">
        <v>28</v>
      </c>
      <c r="C5" s="11" t="s">
        <v>29</v>
      </c>
      <c r="D5" s="11" t="s">
        <v>102</v>
      </c>
      <c r="E5" s="11" t="s">
        <v>3</v>
      </c>
      <c r="F5" s="12">
        <v>4410</v>
      </c>
      <c r="G5" s="8" t="s">
        <v>30</v>
      </c>
      <c r="H5" s="12" t="s">
        <v>50</v>
      </c>
      <c r="I5" s="19">
        <v>-3052</v>
      </c>
      <c r="J5" s="19" t="s">
        <v>102</v>
      </c>
      <c r="K5" s="13">
        <f t="shared" ref="K5:K31" si="0">K4+I5</f>
        <v>5630.8700000000008</v>
      </c>
    </row>
    <row r="6" spans="1:11" s="15" customFormat="1" x14ac:dyDescent="0.25">
      <c r="A6" s="17">
        <v>41711</v>
      </c>
      <c r="B6" s="14" t="s">
        <v>33</v>
      </c>
      <c r="C6" s="14"/>
      <c r="D6" s="11" t="s">
        <v>103</v>
      </c>
      <c r="E6" s="14"/>
      <c r="F6" s="12" t="s">
        <v>31</v>
      </c>
      <c r="G6" s="8" t="s">
        <v>32</v>
      </c>
      <c r="H6" s="12"/>
      <c r="I6" s="20">
        <v>0</v>
      </c>
      <c r="J6" s="19" t="s">
        <v>103</v>
      </c>
      <c r="K6" s="13">
        <f t="shared" si="0"/>
        <v>5630.8700000000008</v>
      </c>
    </row>
    <row r="7" spans="1:11" x14ac:dyDescent="0.25">
      <c r="A7" s="17">
        <v>41722</v>
      </c>
      <c r="B7" s="14" t="s">
        <v>42</v>
      </c>
      <c r="C7" s="14" t="s">
        <v>43</v>
      </c>
      <c r="D7" s="11" t="s">
        <v>102</v>
      </c>
      <c r="E7" s="14" t="s">
        <v>7</v>
      </c>
      <c r="F7" s="12">
        <v>4310</v>
      </c>
      <c r="G7" s="8" t="s">
        <v>39</v>
      </c>
      <c r="H7" s="12" t="s">
        <v>51</v>
      </c>
      <c r="I7" s="20">
        <v>-61.39</v>
      </c>
      <c r="J7" s="19" t="s">
        <v>102</v>
      </c>
      <c r="K7" s="13">
        <f t="shared" si="0"/>
        <v>5569.4800000000005</v>
      </c>
    </row>
    <row r="8" spans="1:11" x14ac:dyDescent="0.25">
      <c r="A8" s="17">
        <v>41722</v>
      </c>
      <c r="B8" s="11" t="s">
        <v>42</v>
      </c>
      <c r="C8" s="11" t="s">
        <v>43</v>
      </c>
      <c r="D8" s="11" t="s">
        <v>102</v>
      </c>
      <c r="E8" s="11" t="s">
        <v>7</v>
      </c>
      <c r="F8" s="12">
        <v>4310</v>
      </c>
      <c r="G8" s="8" t="s">
        <v>39</v>
      </c>
      <c r="H8" s="12" t="s">
        <v>51</v>
      </c>
      <c r="I8" s="19">
        <v>-57.46</v>
      </c>
      <c r="J8" s="19" t="s">
        <v>102</v>
      </c>
      <c r="K8" s="13">
        <f t="shared" si="0"/>
        <v>5512.02</v>
      </c>
    </row>
    <row r="9" spans="1:11" x14ac:dyDescent="0.25">
      <c r="A9" s="17">
        <v>41722</v>
      </c>
      <c r="B9" s="14" t="s">
        <v>37</v>
      </c>
      <c r="C9" s="14" t="s">
        <v>38</v>
      </c>
      <c r="D9" s="11" t="s">
        <v>102</v>
      </c>
      <c r="E9" s="14" t="s">
        <v>3</v>
      </c>
      <c r="F9" s="12">
        <v>4310</v>
      </c>
      <c r="G9" s="8" t="s">
        <v>39</v>
      </c>
      <c r="H9" s="12" t="s">
        <v>51</v>
      </c>
      <c r="I9" s="20">
        <v>-112.55</v>
      </c>
      <c r="J9" s="19" t="s">
        <v>102</v>
      </c>
      <c r="K9" s="13">
        <f t="shared" si="0"/>
        <v>5399.47</v>
      </c>
    </row>
    <row r="10" spans="1:11" x14ac:dyDescent="0.25">
      <c r="A10" s="17">
        <v>41725</v>
      </c>
      <c r="B10" s="14" t="s">
        <v>62</v>
      </c>
      <c r="C10" s="14" t="s">
        <v>63</v>
      </c>
      <c r="D10" s="11" t="s">
        <v>102</v>
      </c>
      <c r="E10" s="14" t="s">
        <v>98</v>
      </c>
      <c r="F10" s="12">
        <v>4310</v>
      </c>
      <c r="G10" s="8" t="s">
        <v>39</v>
      </c>
      <c r="H10" s="12" t="s">
        <v>51</v>
      </c>
      <c r="I10" s="20">
        <v>-266.07</v>
      </c>
      <c r="J10" s="19" t="s">
        <v>102</v>
      </c>
      <c r="K10" s="13">
        <f t="shared" si="0"/>
        <v>5133.4000000000005</v>
      </c>
    </row>
    <row r="11" spans="1:11" ht="30" x14ac:dyDescent="0.25">
      <c r="A11" s="17">
        <v>41729</v>
      </c>
      <c r="B11" s="14" t="s">
        <v>40</v>
      </c>
      <c r="C11" s="14" t="s">
        <v>41</v>
      </c>
      <c r="D11" s="11" t="s">
        <v>102</v>
      </c>
      <c r="E11" s="14" t="s">
        <v>10</v>
      </c>
      <c r="F11" s="12">
        <v>4310</v>
      </c>
      <c r="G11" s="8" t="s">
        <v>32</v>
      </c>
      <c r="H11" s="12" t="s">
        <v>52</v>
      </c>
      <c r="I11" s="20">
        <v>-50</v>
      </c>
      <c r="J11" s="19" t="s">
        <v>102</v>
      </c>
      <c r="K11" s="13">
        <f t="shared" si="0"/>
        <v>5083.4000000000005</v>
      </c>
    </row>
    <row r="12" spans="1:11" x14ac:dyDescent="0.25">
      <c r="A12" s="17">
        <v>41736</v>
      </c>
      <c r="B12" s="14" t="s">
        <v>60</v>
      </c>
      <c r="C12" s="14" t="s">
        <v>61</v>
      </c>
      <c r="D12" s="11" t="s">
        <v>102</v>
      </c>
      <c r="E12" s="14" t="s">
        <v>98</v>
      </c>
      <c r="F12" s="12">
        <v>4310</v>
      </c>
      <c r="G12" s="8" t="s">
        <v>39</v>
      </c>
      <c r="H12" s="12" t="s">
        <v>51</v>
      </c>
      <c r="I12" s="20">
        <v>-388.81</v>
      </c>
      <c r="J12" s="19" t="s">
        <v>102</v>
      </c>
      <c r="K12" s="13">
        <f t="shared" si="0"/>
        <v>4694.59</v>
      </c>
    </row>
    <row r="13" spans="1:11" x14ac:dyDescent="0.25">
      <c r="A13" s="17">
        <v>41737</v>
      </c>
      <c r="B13" s="14" t="s">
        <v>44</v>
      </c>
      <c r="C13" s="14" t="s">
        <v>45</v>
      </c>
      <c r="D13" s="11" t="s">
        <v>103</v>
      </c>
      <c r="E13" s="14" t="s">
        <v>10</v>
      </c>
      <c r="F13" s="12">
        <v>5120</v>
      </c>
      <c r="G13" s="8" t="s">
        <v>46</v>
      </c>
      <c r="H13" s="12" t="s">
        <v>53</v>
      </c>
      <c r="I13" s="20">
        <v>250</v>
      </c>
      <c r="J13" s="19" t="s">
        <v>102</v>
      </c>
      <c r="K13" s="13">
        <f t="shared" si="0"/>
        <v>4944.59</v>
      </c>
    </row>
    <row r="14" spans="1:11" x14ac:dyDescent="0.25">
      <c r="A14" s="17">
        <v>41738</v>
      </c>
      <c r="B14" s="14" t="s">
        <v>58</v>
      </c>
      <c r="C14" s="14" t="s">
        <v>56</v>
      </c>
      <c r="D14" s="11" t="s">
        <v>102</v>
      </c>
      <c r="E14" s="14" t="s">
        <v>7</v>
      </c>
      <c r="F14" s="12">
        <v>4310</v>
      </c>
      <c r="G14" s="8" t="s">
        <v>39</v>
      </c>
      <c r="H14" s="12" t="s">
        <v>51</v>
      </c>
      <c r="I14" s="20">
        <v>-68.67</v>
      </c>
      <c r="J14" s="19" t="s">
        <v>102</v>
      </c>
      <c r="K14" s="13">
        <f t="shared" si="0"/>
        <v>4875.92</v>
      </c>
    </row>
    <row r="15" spans="1:11" x14ac:dyDescent="0.25">
      <c r="A15" s="17">
        <v>41743</v>
      </c>
      <c r="B15" s="14" t="s">
        <v>57</v>
      </c>
      <c r="C15" s="14" t="s">
        <v>59</v>
      </c>
      <c r="D15" s="11" t="s">
        <v>102</v>
      </c>
      <c r="E15" s="14" t="s">
        <v>7</v>
      </c>
      <c r="F15" s="12">
        <v>4310</v>
      </c>
      <c r="G15" s="8" t="s">
        <v>39</v>
      </c>
      <c r="H15" s="12" t="s">
        <v>51</v>
      </c>
      <c r="I15" s="20">
        <v>-46.64</v>
      </c>
      <c r="J15" s="19" t="s">
        <v>102</v>
      </c>
      <c r="K15" s="13">
        <f t="shared" si="0"/>
        <v>4829.28</v>
      </c>
    </row>
    <row r="16" spans="1:11" x14ac:dyDescent="0.25">
      <c r="A16" s="17">
        <v>41753</v>
      </c>
      <c r="B16" s="11" t="s">
        <v>47</v>
      </c>
      <c r="C16" s="11" t="s">
        <v>11</v>
      </c>
      <c r="D16" s="11" t="s">
        <v>102</v>
      </c>
      <c r="E16" s="11" t="s">
        <v>10</v>
      </c>
      <c r="F16" s="12">
        <v>4310</v>
      </c>
      <c r="G16" s="8" t="s">
        <v>20</v>
      </c>
      <c r="H16" s="12" t="s">
        <v>74</v>
      </c>
      <c r="I16" s="19">
        <v>-40.869999999999997</v>
      </c>
      <c r="J16" s="19" t="s">
        <v>102</v>
      </c>
      <c r="K16" s="13">
        <f t="shared" si="0"/>
        <v>4788.41</v>
      </c>
    </row>
    <row r="17" spans="1:11" ht="30" x14ac:dyDescent="0.25">
      <c r="A17" s="17">
        <v>41759</v>
      </c>
      <c r="B17" s="14" t="s">
        <v>68</v>
      </c>
      <c r="C17" s="14" t="s">
        <v>64</v>
      </c>
      <c r="D17" s="11" t="s">
        <v>102</v>
      </c>
      <c r="E17" s="11" t="s">
        <v>105</v>
      </c>
      <c r="F17" s="12">
        <v>1435</v>
      </c>
      <c r="G17" s="8" t="s">
        <v>69</v>
      </c>
      <c r="H17" s="12" t="s">
        <v>65</v>
      </c>
      <c r="I17" s="20">
        <v>-50</v>
      </c>
      <c r="J17" s="19" t="s">
        <v>102</v>
      </c>
      <c r="K17" s="13">
        <f t="shared" si="0"/>
        <v>4738.41</v>
      </c>
    </row>
    <row r="18" spans="1:11" ht="30" x14ac:dyDescent="0.25">
      <c r="A18" s="17">
        <v>41759</v>
      </c>
      <c r="B18" s="14" t="s">
        <v>67</v>
      </c>
      <c r="C18" s="14" t="s">
        <v>66</v>
      </c>
      <c r="D18" s="11" t="s">
        <v>102</v>
      </c>
      <c r="E18" s="11" t="s">
        <v>105</v>
      </c>
      <c r="F18" s="12">
        <v>1435</v>
      </c>
      <c r="G18" s="8" t="s">
        <v>69</v>
      </c>
      <c r="H18" s="12" t="s">
        <v>65</v>
      </c>
      <c r="I18" s="20">
        <v>-100</v>
      </c>
      <c r="J18" s="19" t="s">
        <v>102</v>
      </c>
      <c r="K18" s="13">
        <f t="shared" si="0"/>
        <v>4638.41</v>
      </c>
    </row>
    <row r="19" spans="1:11" ht="30" x14ac:dyDescent="0.25">
      <c r="A19" s="17">
        <v>41759</v>
      </c>
      <c r="B19" s="14" t="s">
        <v>70</v>
      </c>
      <c r="C19" s="14" t="s">
        <v>71</v>
      </c>
      <c r="D19" s="11" t="s">
        <v>102</v>
      </c>
      <c r="E19" s="11" t="s">
        <v>105</v>
      </c>
      <c r="F19" s="12">
        <v>3850</v>
      </c>
      <c r="G19" s="8" t="s">
        <v>72</v>
      </c>
      <c r="H19" s="12" t="s">
        <v>73</v>
      </c>
      <c r="I19" s="20">
        <v>-16.5</v>
      </c>
      <c r="J19" s="19" t="s">
        <v>102</v>
      </c>
      <c r="K19" s="13">
        <f t="shared" si="0"/>
        <v>4621.91</v>
      </c>
    </row>
    <row r="20" spans="1:11" x14ac:dyDescent="0.25">
      <c r="A20" s="17">
        <v>41760</v>
      </c>
      <c r="B20" s="14" t="s">
        <v>54</v>
      </c>
      <c r="C20" s="14" t="s">
        <v>55</v>
      </c>
      <c r="D20" s="11" t="s">
        <v>102</v>
      </c>
      <c r="E20" s="14" t="s">
        <v>98</v>
      </c>
      <c r="F20" s="12">
        <v>4310</v>
      </c>
      <c r="G20" s="8" t="s">
        <v>20</v>
      </c>
      <c r="H20" s="12" t="s">
        <v>90</v>
      </c>
      <c r="I20" s="20">
        <v>-37.01</v>
      </c>
      <c r="J20" s="19" t="s">
        <v>102</v>
      </c>
      <c r="K20" s="13">
        <f t="shared" si="0"/>
        <v>4584.8999999999996</v>
      </c>
    </row>
    <row r="21" spans="1:11" ht="30" x14ac:dyDescent="0.25">
      <c r="A21" s="17">
        <v>41764</v>
      </c>
      <c r="B21" s="14" t="s">
        <v>76</v>
      </c>
      <c r="C21" s="14"/>
      <c r="D21" s="11" t="s">
        <v>103</v>
      </c>
      <c r="E21" s="14"/>
      <c r="F21" s="12" t="s">
        <v>75</v>
      </c>
      <c r="G21" s="8" t="s">
        <v>32</v>
      </c>
      <c r="I21" s="20">
        <v>0</v>
      </c>
      <c r="J21" s="19" t="s">
        <v>103</v>
      </c>
      <c r="K21" s="13">
        <f t="shared" si="0"/>
        <v>4584.8999999999996</v>
      </c>
    </row>
    <row r="22" spans="1:11" ht="30" x14ac:dyDescent="0.25">
      <c r="A22" s="17">
        <v>41764</v>
      </c>
      <c r="B22" s="14" t="s">
        <v>77</v>
      </c>
      <c r="C22" s="14"/>
      <c r="D22" s="11" t="s">
        <v>103</v>
      </c>
      <c r="E22" s="14"/>
      <c r="F22" s="12" t="s">
        <v>78</v>
      </c>
      <c r="G22" s="8" t="s">
        <v>32</v>
      </c>
      <c r="I22" s="20">
        <v>0</v>
      </c>
      <c r="J22" s="19" t="s">
        <v>103</v>
      </c>
      <c r="K22" s="13">
        <f t="shared" si="0"/>
        <v>4584.8999999999996</v>
      </c>
    </row>
    <row r="23" spans="1:11" x14ac:dyDescent="0.25">
      <c r="A23" s="17">
        <v>41773</v>
      </c>
      <c r="B23" s="14" t="s">
        <v>79</v>
      </c>
      <c r="C23" s="14" t="s">
        <v>80</v>
      </c>
      <c r="D23" s="11" t="s">
        <v>103</v>
      </c>
      <c r="E23" s="14" t="s">
        <v>7</v>
      </c>
      <c r="F23" s="12">
        <v>4310</v>
      </c>
      <c r="G23" s="8" t="s">
        <v>20</v>
      </c>
      <c r="H23" s="12" t="s">
        <v>112</v>
      </c>
      <c r="I23" s="20">
        <v>-6</v>
      </c>
      <c r="J23" s="19" t="s">
        <v>102</v>
      </c>
      <c r="K23" s="13">
        <f t="shared" si="0"/>
        <v>4578.8999999999996</v>
      </c>
    </row>
    <row r="24" spans="1:11" x14ac:dyDescent="0.25">
      <c r="A24" s="17">
        <v>41773</v>
      </c>
      <c r="B24" s="11" t="s">
        <v>111</v>
      </c>
      <c r="C24" s="11" t="s">
        <v>80</v>
      </c>
      <c r="D24" s="11" t="s">
        <v>103</v>
      </c>
      <c r="E24" s="11" t="s">
        <v>3</v>
      </c>
      <c r="F24" s="12">
        <v>4410</v>
      </c>
      <c r="G24" s="8" t="s">
        <v>20</v>
      </c>
      <c r="H24" s="12" t="s">
        <v>112</v>
      </c>
      <c r="I24" s="19">
        <v>-44</v>
      </c>
      <c r="J24" s="19" t="s">
        <v>102</v>
      </c>
      <c r="K24" s="13">
        <f t="shared" si="0"/>
        <v>4534.8999999999996</v>
      </c>
    </row>
    <row r="25" spans="1:11" ht="60" x14ac:dyDescent="0.25">
      <c r="A25" s="17">
        <v>41774</v>
      </c>
      <c r="B25" s="11" t="s">
        <v>82</v>
      </c>
      <c r="C25" s="11" t="s">
        <v>87</v>
      </c>
      <c r="D25" s="11" t="s">
        <v>102</v>
      </c>
      <c r="E25" s="11" t="s">
        <v>98</v>
      </c>
      <c r="F25" s="12">
        <v>4310</v>
      </c>
      <c r="G25" s="8" t="s">
        <v>83</v>
      </c>
      <c r="H25" s="12">
        <v>10985</v>
      </c>
      <c r="I25" s="20">
        <v>500</v>
      </c>
      <c r="J25" s="19" t="s">
        <v>102</v>
      </c>
      <c r="K25" s="13">
        <f t="shared" si="0"/>
        <v>5034.8999999999996</v>
      </c>
    </row>
    <row r="26" spans="1:11" ht="45" x14ac:dyDescent="0.25">
      <c r="A26" s="17">
        <v>41774</v>
      </c>
      <c r="B26" s="11" t="s">
        <v>84</v>
      </c>
      <c r="C26" s="11" t="s">
        <v>85</v>
      </c>
      <c r="D26" s="11" t="s">
        <v>102</v>
      </c>
      <c r="E26" s="11" t="s">
        <v>99</v>
      </c>
      <c r="F26" s="12">
        <v>4310</v>
      </c>
      <c r="G26" s="8" t="s">
        <v>86</v>
      </c>
      <c r="H26" s="12" t="s">
        <v>113</v>
      </c>
      <c r="I26" s="19">
        <v>-500</v>
      </c>
      <c r="J26" s="19" t="s">
        <v>102</v>
      </c>
      <c r="K26" s="13">
        <f t="shared" si="0"/>
        <v>4534.8999999999996</v>
      </c>
    </row>
    <row r="27" spans="1:11" x14ac:dyDescent="0.25">
      <c r="A27" s="17">
        <v>41780</v>
      </c>
      <c r="B27" s="14" t="s">
        <v>88</v>
      </c>
      <c r="C27" s="14" t="s">
        <v>89</v>
      </c>
      <c r="D27" s="11" t="s">
        <v>102</v>
      </c>
      <c r="E27" s="14" t="s">
        <v>10</v>
      </c>
      <c r="F27" s="12">
        <v>5120</v>
      </c>
      <c r="G27" s="8" t="s">
        <v>20</v>
      </c>
      <c r="H27" s="12" t="s">
        <v>114</v>
      </c>
      <c r="I27" s="20">
        <v>-150</v>
      </c>
      <c r="J27" s="19" t="s">
        <v>102</v>
      </c>
      <c r="K27" s="13">
        <f t="shared" si="0"/>
        <v>4384.8999999999996</v>
      </c>
    </row>
    <row r="28" spans="1:11" x14ac:dyDescent="0.25">
      <c r="A28" s="17">
        <v>41781</v>
      </c>
      <c r="B28" s="14" t="s">
        <v>92</v>
      </c>
      <c r="C28" s="14" t="s">
        <v>12</v>
      </c>
      <c r="D28" s="11" t="s">
        <v>102</v>
      </c>
      <c r="E28" s="14" t="s">
        <v>7</v>
      </c>
      <c r="F28" s="12">
        <v>4310</v>
      </c>
      <c r="G28" s="8" t="s">
        <v>20</v>
      </c>
      <c r="H28" s="12" t="s">
        <v>91</v>
      </c>
      <c r="I28" s="20">
        <v>-26.97</v>
      </c>
      <c r="J28" s="19" t="s">
        <v>102</v>
      </c>
      <c r="K28" s="13">
        <f t="shared" si="0"/>
        <v>4357.9299999999994</v>
      </c>
    </row>
    <row r="29" spans="1:11" x14ac:dyDescent="0.25">
      <c r="A29" s="17">
        <v>41781</v>
      </c>
      <c r="B29" s="14" t="s">
        <v>93</v>
      </c>
      <c r="C29" s="14" t="s">
        <v>61</v>
      </c>
      <c r="D29" s="11" t="s">
        <v>103</v>
      </c>
      <c r="E29" s="14" t="s">
        <v>7</v>
      </c>
      <c r="F29" s="12">
        <v>4310</v>
      </c>
      <c r="G29" s="8" t="s">
        <v>39</v>
      </c>
      <c r="H29" s="12" t="s">
        <v>51</v>
      </c>
      <c r="I29" s="20">
        <v>-69.42</v>
      </c>
      <c r="J29" s="19" t="s">
        <v>102</v>
      </c>
      <c r="K29" s="13">
        <f t="shared" si="0"/>
        <v>4288.5099999999993</v>
      </c>
    </row>
    <row r="30" spans="1:11" ht="30" x14ac:dyDescent="0.25">
      <c r="A30" s="17">
        <v>41791</v>
      </c>
      <c r="B30" s="11" t="s">
        <v>95</v>
      </c>
      <c r="C30" s="14" t="s">
        <v>96</v>
      </c>
      <c r="D30" s="11" t="s">
        <v>102</v>
      </c>
      <c r="E30" s="14" t="s">
        <v>100</v>
      </c>
      <c r="F30" s="12">
        <v>4310</v>
      </c>
      <c r="I30" s="20">
        <v>-25.5</v>
      </c>
      <c r="J30" s="19" t="s">
        <v>103</v>
      </c>
      <c r="K30" s="13">
        <f t="shared" si="0"/>
        <v>4263.0099999999993</v>
      </c>
    </row>
    <row r="31" spans="1:11" x14ac:dyDescent="0.25">
      <c r="A31" s="17">
        <v>41791</v>
      </c>
      <c r="B31" s="11" t="s">
        <v>106</v>
      </c>
      <c r="C31" s="11" t="s">
        <v>96</v>
      </c>
      <c r="D31" s="11" t="s">
        <v>102</v>
      </c>
      <c r="E31" s="11" t="s">
        <v>100</v>
      </c>
      <c r="F31" s="12">
        <v>4310</v>
      </c>
      <c r="I31" s="19">
        <v>-136</v>
      </c>
      <c r="J31" s="19" t="s">
        <v>103</v>
      </c>
      <c r="K31" s="13">
        <f t="shared" si="0"/>
        <v>4127.0099999999993</v>
      </c>
    </row>
    <row r="32" spans="1:11" x14ac:dyDescent="0.25">
      <c r="A32" s="16" t="s">
        <v>9</v>
      </c>
      <c r="B32" s="15"/>
      <c r="C32" s="15"/>
      <c r="D32" s="15"/>
      <c r="E32" s="15">
        <f>SUBTOTAL(103,Table1[Category])</f>
        <v>25</v>
      </c>
      <c r="F32" s="9"/>
      <c r="G32" s="15"/>
      <c r="H32" s="9"/>
      <c r="I32" s="25">
        <f>SUBTOTAL(109,Table1[Amount])</f>
        <v>-4598.9900000000007</v>
      </c>
      <c r="J32" s="25"/>
      <c r="K32" s="26"/>
    </row>
  </sheetData>
  <mergeCells count="1">
    <mergeCell ref="A1:K1"/>
  </mergeCells>
  <printOptions gridLines="1"/>
  <pageMargins left="0.7" right="0.7" top="0.75" bottom="0.75" header="0.3" footer="0.3"/>
  <pageSetup scale="70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pane ySplit="2" topLeftCell="A3" activePane="bottomLeft" state="frozen"/>
      <selection pane="bottomLeft" activeCell="D7" sqref="D7"/>
    </sheetView>
  </sheetViews>
  <sheetFormatPr defaultRowHeight="15" x14ac:dyDescent="0.25"/>
  <cols>
    <col min="1" max="1" width="10.5703125" style="12" customWidth="1"/>
    <col min="2" max="2" width="28.28515625" style="11" customWidth="1"/>
    <col min="3" max="3" width="18.28515625" style="11" customWidth="1"/>
    <col min="4" max="4" width="14.140625" style="12" bestFit="1" customWidth="1"/>
    <col min="5" max="5" width="18.28515625" style="8" bestFit="1" customWidth="1"/>
    <col min="6" max="6" width="10.42578125" style="28" bestFit="1" customWidth="1"/>
    <col min="7" max="7" width="17.85546875" style="13" bestFit="1" customWidth="1"/>
    <col min="8" max="16384" width="9.140625" style="8"/>
  </cols>
  <sheetData>
    <row r="1" spans="1:7" ht="18.75" x14ac:dyDescent="0.25">
      <c r="A1" s="34" t="s">
        <v>27</v>
      </c>
      <c r="B1" s="34"/>
      <c r="C1" s="34"/>
      <c r="D1" s="34"/>
      <c r="E1" s="34"/>
      <c r="F1" s="34"/>
      <c r="G1" s="34"/>
    </row>
    <row r="2" spans="1:7" s="9" customFormat="1" x14ac:dyDescent="0.25">
      <c r="A2" s="9" t="s">
        <v>18</v>
      </c>
      <c r="B2" s="9" t="s">
        <v>17</v>
      </c>
      <c r="C2" s="9" t="s">
        <v>21</v>
      </c>
      <c r="D2" s="9" t="s">
        <v>14</v>
      </c>
      <c r="E2" s="9" t="s">
        <v>19</v>
      </c>
      <c r="F2" s="27" t="s">
        <v>15</v>
      </c>
      <c r="G2" s="10" t="s">
        <v>16</v>
      </c>
    </row>
    <row r="3" spans="1:7" x14ac:dyDescent="0.25">
      <c r="A3" s="35">
        <v>41456</v>
      </c>
      <c r="B3" s="11" t="s">
        <v>24</v>
      </c>
      <c r="G3" s="13">
        <v>2457.09</v>
      </c>
    </row>
    <row r="4" spans="1:7" ht="30" x14ac:dyDescent="0.25">
      <c r="A4" s="35">
        <v>41916</v>
      </c>
      <c r="B4" s="14" t="s">
        <v>108</v>
      </c>
      <c r="C4" s="11" t="s">
        <v>29</v>
      </c>
      <c r="D4" s="12">
        <v>44110</v>
      </c>
      <c r="E4" s="8" t="s">
        <v>109</v>
      </c>
      <c r="F4" s="29">
        <v>-251.79</v>
      </c>
      <c r="G4" s="13">
        <f>G3+F4</f>
        <v>2205.3000000000002</v>
      </c>
    </row>
    <row r="5" spans="1:7" ht="30" x14ac:dyDescent="0.25">
      <c r="A5" s="35">
        <v>41725</v>
      </c>
      <c r="B5" s="11" t="s">
        <v>34</v>
      </c>
      <c r="C5" s="11" t="s">
        <v>36</v>
      </c>
      <c r="D5" s="12">
        <v>8820</v>
      </c>
      <c r="E5" s="8" t="s">
        <v>35</v>
      </c>
      <c r="F5" s="28">
        <v>500</v>
      </c>
      <c r="G5" s="13">
        <f>G3+F5</f>
        <v>2957.09</v>
      </c>
    </row>
    <row r="6" spans="1:7" s="15" customFormat="1" ht="30" x14ac:dyDescent="0.25">
      <c r="A6" s="35">
        <v>41799</v>
      </c>
      <c r="B6" s="11" t="s">
        <v>110</v>
      </c>
      <c r="C6" s="14" t="s">
        <v>81</v>
      </c>
      <c r="D6" s="12">
        <v>4310</v>
      </c>
      <c r="E6" s="8" t="s">
        <v>13</v>
      </c>
      <c r="F6" s="29">
        <v>-500</v>
      </c>
      <c r="G6" s="13">
        <f>G5+F6</f>
        <v>2457.09</v>
      </c>
    </row>
    <row r="7" spans="1:7" x14ac:dyDescent="0.25">
      <c r="A7" s="35"/>
    </row>
    <row r="8" spans="1:7" x14ac:dyDescent="0.25">
      <c r="A8" s="9" t="s">
        <v>9</v>
      </c>
      <c r="B8" s="15"/>
      <c r="C8" s="15"/>
      <c r="D8" s="9"/>
      <c r="E8" s="15"/>
      <c r="F8" s="30">
        <f>SUBTOTAL(109,Table13[Amount])</f>
        <v>-251.79</v>
      </c>
      <c r="G8" s="26">
        <f>G3+F8</f>
        <v>2205.3000000000002</v>
      </c>
    </row>
  </sheetData>
  <mergeCells count="1">
    <mergeCell ref="A1:G1"/>
  </mergeCells>
  <printOptions gridLines="1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CSAD Expenses</vt:lpstr>
      <vt:lpstr>CSAD 2014</vt:lpstr>
      <vt:lpstr>Trust 2014</vt:lpstr>
    </vt:vector>
  </TitlesOfParts>
  <Company>Grossmont-Cuyamaca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Briney</dc:creator>
  <cp:lastModifiedBy>rb</cp:lastModifiedBy>
  <cp:lastPrinted>2014-07-01T00:34:58Z</cp:lastPrinted>
  <dcterms:created xsi:type="dcterms:W3CDTF">2013-01-17T00:19:05Z</dcterms:created>
  <dcterms:modified xsi:type="dcterms:W3CDTF">2014-07-01T00:35:22Z</dcterms:modified>
</cp:coreProperties>
</file>